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Finance\Rates\Website Page\2023-24\"/>
    </mc:Choice>
  </mc:AlternateContent>
  <xr:revisionPtr revIDLastSave="0" documentId="13_ncr:1_{25CE3ECF-67EE-43B1-9C26-2C0B74537A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" sheetId="1" r:id="rId1"/>
    <sheet name="Calcul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2" l="1"/>
  <c r="C14" i="2" s="1"/>
  <c r="C15" i="2"/>
  <c r="B13" i="1" s="1"/>
  <c r="C16" i="2"/>
  <c r="B14" i="1" s="1"/>
  <c r="C17" i="2"/>
  <c r="B15" i="1" s="1"/>
  <c r="C18" i="2"/>
  <c r="B16" i="1" s="1"/>
  <c r="C19" i="2"/>
  <c r="B17" i="1" s="1"/>
  <c r="D14" i="2" l="1"/>
  <c r="B12" i="1" s="1"/>
  <c r="B19" i="1" s="1"/>
</calcChain>
</file>

<file path=xl/sharedStrings.xml><?xml version="1.0" encoding="utf-8"?>
<sst xmlns="http://schemas.openxmlformats.org/spreadsheetml/2006/main" count="46" uniqueCount="36">
  <si>
    <t>Kangaroo Island Council</t>
  </si>
  <si>
    <t>Rates Calculator</t>
  </si>
  <si>
    <t>To get an estimate of the rates for your property, please enter details into the blue boxes. Breakdown of rates will be shown below.</t>
  </si>
  <si>
    <t>Valuation (in $)</t>
  </si>
  <si>
    <t>Property Type</t>
  </si>
  <si>
    <t>Township/Rural Property</t>
  </si>
  <si>
    <t>Rate Charges</t>
  </si>
  <si>
    <t>Fixed Charge</t>
  </si>
  <si>
    <t>Waste management - treatment and disposal</t>
  </si>
  <si>
    <t>Waste Management - Disposal</t>
  </si>
  <si>
    <t>CWMS</t>
  </si>
  <si>
    <t>NRM Levy</t>
  </si>
  <si>
    <t>Total</t>
  </si>
  <si>
    <t>Please note: Commercial &amp; Industrial properties may incur additional CWMS charges, based on formula's developed by the Local Government Association.</t>
  </si>
  <si>
    <t>only charged on property within township that have CWMS and connection available</t>
  </si>
  <si>
    <t>except vacant and other</t>
  </si>
  <si>
    <t>all</t>
  </si>
  <si>
    <t>Rural Property</t>
  </si>
  <si>
    <t>Other Township</t>
  </si>
  <si>
    <t>Other</t>
  </si>
  <si>
    <t>Penneshaw</t>
  </si>
  <si>
    <t>Vacant land</t>
  </si>
  <si>
    <t>American River</t>
  </si>
  <si>
    <t>Primary Production</t>
  </si>
  <si>
    <t>Parndana</t>
  </si>
  <si>
    <t>Industrial</t>
  </si>
  <si>
    <t>Brownlow</t>
  </si>
  <si>
    <t>Commercial</t>
  </si>
  <si>
    <t>Kingscote</t>
  </si>
  <si>
    <t>Residential</t>
  </si>
  <si>
    <t>Township</t>
  </si>
  <si>
    <t>Cents in Dollar</t>
  </si>
  <si>
    <t>Property Types</t>
  </si>
  <si>
    <t>Waste Management - Collection</t>
  </si>
  <si>
    <t>Waste management - Treatment and Disposal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</si>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</sst>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.0000_-;\-&quot;$&quot;* #,##0.00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9EE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44" fontId="2" fillId="2" borderId="0" xfId="0" applyNumberFormat="1" applyFont="1" applyFill="1"/>
    <xf numFmtId="0" fontId="4" fillId="2" borderId="0" xfId="0" applyFont="1" applyFill="1"/>
    <xf numFmtId="44" fontId="4" fillId="2" borderId="0" xfId="1" applyFont="1" applyFill="1"/>
    <xf numFmtId="0" fontId="0" fillId="2" borderId="0" xfId="0" applyFill="1"/>
    <xf numFmtId="44" fontId="0" fillId="0" borderId="0" xfId="1" applyFont="1"/>
    <xf numFmtId="44" fontId="0" fillId="4" borderId="0" xfId="1" applyFont="1" applyFill="1"/>
    <xf numFmtId="164" fontId="0" fillId="4" borderId="0" xfId="1" applyNumberFormat="1" applyFont="1" applyFill="1"/>
    <xf numFmtId="0" fontId="2" fillId="3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2466974</xdr:colOff>
      <xdr:row>21</xdr:row>
      <xdr:rowOff>57150</xdr:rowOff>
    </xdr:from>
    <xdr:to>
      <xdr:col>2</xdr:col>
      <xdr:colOff>381016</xdr:colOff>
      <xdr:row>24</xdr:row>
      <xdr:rowOff>60793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4" y="4743450"/>
          <a:ext cx="2247917" cy="575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view="pageLayout" zoomScaleNormal="100" workbookViewId="0">
      <selection activeCell="B8" sqref="B8"/>
    </sheetView>
  </sheetViews>
  <sheetFormatPr defaultColWidth="0" defaultRowHeight="15" zeroHeight="1" x14ac:dyDescent="0.25"/>
  <cols>
    <col min="1" max="1" width="44.140625" bestFit="1" customWidth="1"/>
    <col min="2" max="2" width="20.85546875" customWidth="1"/>
    <col min="3" max="4" width="9.140625" customWidth="1"/>
    <col min="5" max="16384" width="9.140625" hidden="1"/>
  </cols>
  <sheetData>
    <row r="1" spans="1:4" x14ac:dyDescent="0.25">
      <c r="A1" s="1"/>
      <c r="B1" s="1"/>
      <c r="C1" s="1"/>
      <c r="D1" s="1"/>
    </row>
    <row r="2" spans="1:4" ht="18" x14ac:dyDescent="0.25">
      <c r="A2" s="10" t="s">
        <v>0</v>
      </c>
      <c r="B2" s="10"/>
      <c r="C2" s="1"/>
      <c r="D2" s="1"/>
    </row>
    <row r="3" spans="1:4" ht="18" x14ac:dyDescent="0.25">
      <c r="A3" s="10" t="s">
        <v>1</v>
      </c>
      <c r="B3" s="10"/>
      <c r="C3" s="1"/>
      <c r="D3" s="1"/>
    </row>
    <row r="4" spans="1:4" ht="18" x14ac:dyDescent="0.25">
      <c r="A4" s="10" t="s">
        <v>35</v>
      </c>
      <c r="B4" s="10"/>
      <c r="C4" s="1"/>
      <c r="D4" s="1"/>
    </row>
    <row r="5" spans="1:4" x14ac:dyDescent="0.25">
      <c r="A5" s="1"/>
      <c r="B5" s="1"/>
      <c r="C5" s="1"/>
      <c r="D5" s="1"/>
    </row>
    <row r="6" spans="1:4" ht="36" customHeight="1" x14ac:dyDescent="0.25">
      <c r="A6" s="11" t="s">
        <v>2</v>
      </c>
      <c r="B6" s="1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 t="s">
        <v>3</v>
      </c>
      <c r="B8" s="9">
        <v>100000</v>
      </c>
      <c r="C8" s="1"/>
      <c r="D8" s="1"/>
    </row>
    <row r="9" spans="1:4" x14ac:dyDescent="0.25">
      <c r="A9" s="1" t="s">
        <v>4</v>
      </c>
      <c r="B9" s="9" t="s">
        <v>21</v>
      </c>
      <c r="C9" s="1"/>
      <c r="D9" s="1"/>
    </row>
    <row r="10" spans="1:4" x14ac:dyDescent="0.25">
      <c r="A10" s="1" t="s">
        <v>5</v>
      </c>
      <c r="B10" s="9" t="s">
        <v>28</v>
      </c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 t="s">
        <v>6</v>
      </c>
      <c r="B12" s="2">
        <f>Calculations!D14</f>
        <v>524.6</v>
      </c>
      <c r="C12" s="1"/>
      <c r="D12" s="1"/>
    </row>
    <row r="13" spans="1:4" x14ac:dyDescent="0.25">
      <c r="A13" s="1" t="s">
        <v>7</v>
      </c>
      <c r="B13" s="2">
        <f>Calculations!C15</f>
        <v>340</v>
      </c>
      <c r="C13" s="1"/>
      <c r="D13" s="1"/>
    </row>
    <row r="14" spans="1:4" x14ac:dyDescent="0.25">
      <c r="A14" s="1" t="s">
        <v>8</v>
      </c>
      <c r="B14" s="2">
        <f>Calculations!C16</f>
        <v>285</v>
      </c>
      <c r="C14" s="1"/>
      <c r="D14" s="1"/>
    </row>
    <row r="15" spans="1:4" x14ac:dyDescent="0.25">
      <c r="A15" s="1" t="s">
        <v>9</v>
      </c>
      <c r="B15" s="2">
        <f>Calculations!C17</f>
        <v>0</v>
      </c>
      <c r="C15" s="1"/>
      <c r="D15" s="1"/>
    </row>
    <row r="16" spans="1:4" x14ac:dyDescent="0.25">
      <c r="A16" s="1" t="s">
        <v>10</v>
      </c>
      <c r="B16" s="2">
        <f>Calculations!C18</f>
        <v>679</v>
      </c>
      <c r="C16" s="1"/>
      <c r="D16" s="1"/>
    </row>
    <row r="17" spans="1:4" x14ac:dyDescent="0.25">
      <c r="A17" s="1" t="s">
        <v>11</v>
      </c>
      <c r="B17" s="2">
        <f>Calculations!C19</f>
        <v>86.4</v>
      </c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3" t="s">
        <v>12</v>
      </c>
      <c r="B19" s="4">
        <f>SUM(B12:B17)</f>
        <v>1915</v>
      </c>
      <c r="C19" s="1"/>
      <c r="D19" s="1"/>
    </row>
    <row r="20" spans="1:4" x14ac:dyDescent="0.25">
      <c r="A20" s="1"/>
      <c r="B20" s="1"/>
      <c r="C20" s="1"/>
      <c r="D20" s="1"/>
    </row>
    <row r="21" spans="1:4" ht="54.75" customHeight="1" x14ac:dyDescent="0.25">
      <c r="A21" s="12" t="s">
        <v>13</v>
      </c>
      <c r="B21" s="12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5"/>
      <c r="B23" s="5"/>
      <c r="C23" s="5"/>
      <c r="D23" s="5"/>
    </row>
    <row r="24" spans="1:4" x14ac:dyDescent="0.25">
      <c r="A24" s="5"/>
      <c r="B24" s="5"/>
      <c r="C24" s="5"/>
      <c r="D24" s="5"/>
    </row>
    <row r="25" spans="1:4" x14ac:dyDescent="0.25">
      <c r="A25" s="5"/>
      <c r="B25" s="5"/>
      <c r="C25" s="5"/>
      <c r="D25" s="5"/>
    </row>
    <row r="26" spans="1:4" x14ac:dyDescent="0.25">
      <c r="A26" s="5"/>
      <c r="B26" s="5"/>
      <c r="C26" s="5"/>
      <c r="D26" s="5"/>
    </row>
  </sheetData>
  <sheetProtection sheet="1" objects="1" scenarios="1" selectLockedCells="1"/>
  <protectedRanges>
    <protectedRange sqref="B8:B10" name="Range1"/>
  </protectedRanges>
  <mergeCells count="5">
    <mergeCell ref="A2:B2"/>
    <mergeCell ref="A3:B3"/>
    <mergeCell ref="A4:B4"/>
    <mergeCell ref="A6:B6"/>
    <mergeCell ref="A21:B2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Calculations!$A$3:$A$9</xm:f>
          </x14:formula1>
          <xm:sqref>B9</xm:sqref>
        </x14:dataValidation>
        <x14:dataValidation type="list" allowBlank="1" showInputMessage="1" showErrorMessage="1" xr:uid="{00000000-0002-0000-0000-000001000000}">
          <x14:formula1>
            <xm:f>Calculations!$I$3:$I$9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9"/>
  <sheetViews>
    <sheetView workbookViewId="0">
      <selection activeCell="Q10" sqref="Q10"/>
    </sheetView>
  </sheetViews>
  <sheetFormatPr defaultRowHeight="15" x14ac:dyDescent="0.25"/>
  <cols>
    <col min="1" max="1" width="18.28515625" bestFit="1" customWidth="1"/>
    <col min="2" max="2" width="23.7109375" customWidth="1"/>
    <col min="3" max="3" width="12.42578125" bestFit="1" customWidth="1"/>
    <col min="9" max="9" width="14.28515625" customWidth="1"/>
  </cols>
  <sheetData>
    <row r="2" spans="1:10" x14ac:dyDescent="0.25">
      <c r="A2" t="s">
        <v>32</v>
      </c>
      <c r="B2" t="s">
        <v>31</v>
      </c>
      <c r="C2" t="s">
        <v>7</v>
      </c>
      <c r="D2" t="s">
        <v>8</v>
      </c>
      <c r="E2" t="s">
        <v>9</v>
      </c>
      <c r="F2" t="s">
        <v>11</v>
      </c>
      <c r="I2" t="s">
        <v>30</v>
      </c>
    </row>
    <row r="3" spans="1:10" x14ac:dyDescent="0.25">
      <c r="A3" t="s">
        <v>29</v>
      </c>
      <c r="B3" s="8">
        <v>0.26229999999999998</v>
      </c>
      <c r="C3" s="7">
        <v>340</v>
      </c>
      <c r="D3" s="7">
        <v>285</v>
      </c>
      <c r="E3" s="7">
        <v>124</v>
      </c>
      <c r="F3" s="7">
        <v>86.4</v>
      </c>
      <c r="I3" t="s">
        <v>28</v>
      </c>
      <c r="J3" s="6">
        <v>679</v>
      </c>
    </row>
    <row r="4" spans="1:10" x14ac:dyDescent="0.25">
      <c r="A4" t="s">
        <v>27</v>
      </c>
      <c r="B4" s="8">
        <v>0.27800000000000002</v>
      </c>
      <c r="C4" s="7">
        <v>340</v>
      </c>
      <c r="D4" s="7">
        <v>285</v>
      </c>
      <c r="E4" s="7">
        <v>124</v>
      </c>
      <c r="F4" s="7">
        <v>86.4</v>
      </c>
      <c r="I4" t="s">
        <v>26</v>
      </c>
      <c r="J4" s="6">
        <v>679</v>
      </c>
    </row>
    <row r="5" spans="1:10" x14ac:dyDescent="0.25">
      <c r="A5" t="s">
        <v>25</v>
      </c>
      <c r="B5" s="8">
        <v>0.27800000000000002</v>
      </c>
      <c r="C5" s="7">
        <v>340</v>
      </c>
      <c r="D5" s="7">
        <v>285</v>
      </c>
      <c r="E5" s="7">
        <v>124</v>
      </c>
      <c r="F5" s="7">
        <v>86.4</v>
      </c>
      <c r="I5" t="s">
        <v>24</v>
      </c>
      <c r="J5" s="6">
        <v>679</v>
      </c>
    </row>
    <row r="6" spans="1:10" x14ac:dyDescent="0.25">
      <c r="A6" t="s">
        <v>23</v>
      </c>
      <c r="B6" s="8">
        <v>0.26229999999999998</v>
      </c>
      <c r="C6" s="7">
        <v>340</v>
      </c>
      <c r="D6" s="7">
        <v>285</v>
      </c>
      <c r="E6" s="7">
        <v>124</v>
      </c>
      <c r="F6" s="7">
        <v>86.4</v>
      </c>
      <c r="I6" t="s">
        <v>22</v>
      </c>
      <c r="J6" s="6">
        <v>679</v>
      </c>
    </row>
    <row r="7" spans="1:10" x14ac:dyDescent="0.25">
      <c r="A7" t="s">
        <v>21</v>
      </c>
      <c r="B7" s="8">
        <v>0.52459999999999996</v>
      </c>
      <c r="C7" s="7">
        <v>340</v>
      </c>
      <c r="D7" s="7">
        <v>285</v>
      </c>
      <c r="E7" s="7"/>
      <c r="F7" s="7">
        <v>86.4</v>
      </c>
      <c r="I7" t="s">
        <v>20</v>
      </c>
      <c r="J7" s="6">
        <v>679</v>
      </c>
    </row>
    <row r="8" spans="1:10" x14ac:dyDescent="0.25">
      <c r="A8" t="s">
        <v>19</v>
      </c>
      <c r="B8" s="8">
        <v>0.27800000000000002</v>
      </c>
      <c r="C8" s="7">
        <v>340</v>
      </c>
      <c r="D8" s="7">
        <v>285</v>
      </c>
      <c r="E8" s="7"/>
      <c r="F8" s="7">
        <v>86.4</v>
      </c>
      <c r="I8" t="s">
        <v>18</v>
      </c>
    </row>
    <row r="9" spans="1:10" x14ac:dyDescent="0.25">
      <c r="B9" s="8"/>
      <c r="C9" s="7"/>
      <c r="D9" s="7"/>
      <c r="E9" s="7"/>
      <c r="F9" s="7"/>
      <c r="I9" t="s">
        <v>17</v>
      </c>
    </row>
    <row r="14" spans="1:10" x14ac:dyDescent="0.25">
      <c r="A14" t="s">
        <v>6</v>
      </c>
      <c r="B14">
        <f>VLOOKUP(Main!B9,A3:B9,2,FALSE)</f>
        <v>0.52459999999999996</v>
      </c>
      <c r="C14" s="6">
        <f>B14*Main!B8/100</f>
        <v>524.59999999999991</v>
      </c>
      <c r="D14">
        <f>FLOOR(C14,0.05)</f>
        <v>524.6</v>
      </c>
    </row>
    <row r="15" spans="1:10" x14ac:dyDescent="0.25">
      <c r="A15" t="s">
        <v>7</v>
      </c>
      <c r="C15" s="6">
        <f>VLOOKUP(Main!B9,A3:F9,3,FALSE)</f>
        <v>340</v>
      </c>
    </row>
    <row r="16" spans="1:10" x14ac:dyDescent="0.25">
      <c r="A16" t="s">
        <v>34</v>
      </c>
      <c r="C16" s="6">
        <f>VLOOKUP(Main!B9,A3:F9,4,FALSE)</f>
        <v>285</v>
      </c>
      <c r="D16" t="s">
        <v>16</v>
      </c>
    </row>
    <row r="17" spans="1:4" x14ac:dyDescent="0.25">
      <c r="A17" t="s">
        <v>33</v>
      </c>
      <c r="C17" s="6">
        <f>VLOOKUP(Main!B9,A3:F9,5,FALSE)</f>
        <v>0</v>
      </c>
      <c r="D17" t="s">
        <v>15</v>
      </c>
    </row>
    <row r="18" spans="1:4" x14ac:dyDescent="0.25">
      <c r="A18" t="s">
        <v>10</v>
      </c>
      <c r="C18" s="6">
        <f>VLOOKUP(Main!B10,I3:J9,2,FALSE)</f>
        <v>679</v>
      </c>
      <c r="D18" t="s">
        <v>14</v>
      </c>
    </row>
    <row r="19" spans="1:4" x14ac:dyDescent="0.25">
      <c r="A19" t="s">
        <v>11</v>
      </c>
      <c r="C19" s="6">
        <f>VLOOKUP(Main!B9,A3:F9,6,FALSE)</f>
        <v>86.4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Ellson</dc:creator>
  <cp:lastModifiedBy>Milika Pham</cp:lastModifiedBy>
  <dcterms:created xsi:type="dcterms:W3CDTF">2017-07-20T04:50:53Z</dcterms:created>
  <dcterms:modified xsi:type="dcterms:W3CDTF">2023-08-02T04:58:58Z</dcterms:modified>
</cp:coreProperties>
</file>